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33.71.192.108\gakumu\New教務\01.教務関係\1_大学院\R7\履修計画書修正\"/>
    </mc:Choice>
  </mc:AlternateContent>
  <xr:revisionPtr revIDLastSave="0" documentId="13_ncr:1_{1FA52A4D-79E6-4412-B05B-C72DE09A44C5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氏名等入力" sheetId="2" r:id="rId1"/>
    <sheet name="履修計画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1" l="1"/>
  <c r="K44" i="1"/>
  <c r="L44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R20" i="1" l="1"/>
  <c r="P20" i="1"/>
  <c r="Q20" i="1"/>
  <c r="D8" i="1"/>
  <c r="P28" i="1" s="1"/>
  <c r="D9" i="1"/>
  <c r="P29" i="1" s="1"/>
  <c r="D7" i="1"/>
  <c r="P27" i="1" s="1"/>
  <c r="D6" i="1"/>
  <c r="P26" i="1" s="1"/>
  <c r="D5" i="1"/>
  <c r="P25" i="1" s="1"/>
  <c r="D4" i="1"/>
  <c r="P24" i="1" s="1"/>
  <c r="B4" i="1"/>
  <c r="J14" i="1"/>
  <c r="K14" i="1"/>
  <c r="L14" i="1"/>
  <c r="J15" i="1"/>
  <c r="K15" i="1"/>
  <c r="L15" i="1"/>
  <c r="J16" i="1"/>
  <c r="K16" i="1"/>
  <c r="L16" i="1"/>
  <c r="J17" i="1"/>
  <c r="K17" i="1"/>
  <c r="L17" i="1"/>
  <c r="P14" i="1"/>
  <c r="Q14" i="1"/>
  <c r="R14" i="1"/>
  <c r="L13" i="1"/>
  <c r="K13" i="1"/>
  <c r="J13" i="1"/>
  <c r="O21" i="1"/>
  <c r="P13" i="1" l="1"/>
  <c r="R15" i="1"/>
  <c r="R19" i="1"/>
  <c r="Q15" i="1"/>
  <c r="R13" i="1"/>
  <c r="P15" i="1"/>
  <c r="P19" i="1"/>
  <c r="R18" i="1"/>
  <c r="P18" i="1"/>
  <c r="Q13" i="1"/>
  <c r="Q19" i="1"/>
  <c r="Q18" i="1"/>
  <c r="P21" i="1" l="1"/>
  <c r="R21" i="1"/>
  <c r="Q21" i="1"/>
  <c r="P22" i="1" l="1"/>
</calcChain>
</file>

<file path=xl/sharedStrings.xml><?xml version="1.0" encoding="utf-8"?>
<sst xmlns="http://schemas.openxmlformats.org/spreadsheetml/2006/main" count="169" uniqueCount="99">
  <si>
    <t>1-4</t>
    <phoneticPr fontId="2"/>
  </si>
  <si>
    <t>3-4</t>
    <phoneticPr fontId="2"/>
  </si>
  <si>
    <t>1</t>
  </si>
  <si>
    <t>1-2</t>
    <phoneticPr fontId="2"/>
  </si>
  <si>
    <r>
      <rPr>
        <sz val="11"/>
        <color theme="1"/>
        <rFont val="メイリオ"/>
        <family val="3"/>
        <charset val="128"/>
      </rPr>
      <t>科目名</t>
    </r>
    <rPh sb="0" eb="3">
      <t>カモクメイ</t>
    </rPh>
    <phoneticPr fontId="2"/>
  </si>
  <si>
    <r>
      <rPr>
        <sz val="11"/>
        <color theme="1"/>
        <rFont val="メイリオ"/>
        <family val="3"/>
        <charset val="128"/>
      </rPr>
      <t>選択必修</t>
    </r>
    <rPh sb="0" eb="4">
      <t>センタクヒッシュウ</t>
    </rPh>
    <phoneticPr fontId="2"/>
  </si>
  <si>
    <r>
      <rPr>
        <sz val="11"/>
        <color theme="1"/>
        <rFont val="メイリオ"/>
        <family val="3"/>
        <charset val="128"/>
      </rPr>
      <t>単位</t>
    </r>
    <rPh sb="0" eb="2">
      <t>タンイ</t>
    </rPh>
    <phoneticPr fontId="2"/>
  </si>
  <si>
    <r>
      <rPr>
        <sz val="11"/>
        <color theme="1"/>
        <rFont val="メイリオ"/>
        <family val="3"/>
        <charset val="128"/>
      </rPr>
      <t>学年</t>
    </r>
    <rPh sb="0" eb="2">
      <t>ガクネン</t>
    </rPh>
    <phoneticPr fontId="2"/>
  </si>
  <si>
    <r>
      <rPr>
        <sz val="11"/>
        <color theme="1"/>
        <rFont val="メイリオ"/>
        <family val="3"/>
        <charset val="128"/>
      </rPr>
      <t>クォーター</t>
    </r>
    <phoneticPr fontId="2"/>
  </si>
  <si>
    <r>
      <rPr>
        <sz val="11"/>
        <color theme="1"/>
        <rFont val="メイリオ"/>
        <family val="3"/>
        <charset val="128"/>
      </rPr>
      <t>履修</t>
    </r>
    <rPh sb="0" eb="2">
      <t>リシュウ</t>
    </rPh>
    <phoneticPr fontId="2"/>
  </si>
  <si>
    <r>
      <rPr>
        <sz val="11"/>
        <color theme="1"/>
        <rFont val="メイリオ"/>
        <family val="3"/>
        <charset val="128"/>
      </rPr>
      <t>合否</t>
    </r>
    <rPh sb="0" eb="2">
      <t>ゴウヒ</t>
    </rPh>
    <phoneticPr fontId="2"/>
  </si>
  <si>
    <r>
      <rPr>
        <sz val="11"/>
        <color theme="1"/>
        <rFont val="メイリオ"/>
        <family val="3"/>
        <charset val="128"/>
      </rPr>
      <t>必修
選択</t>
    </r>
    <rPh sb="0" eb="2">
      <t>ヒッシュウ</t>
    </rPh>
    <rPh sb="3" eb="5">
      <t>センタク</t>
    </rPh>
    <phoneticPr fontId="2"/>
  </si>
  <si>
    <r>
      <rPr>
        <sz val="11"/>
        <color theme="1"/>
        <rFont val="メイリオ"/>
        <family val="3"/>
        <charset val="128"/>
      </rPr>
      <t>必要
単位</t>
    </r>
    <rPh sb="0" eb="2">
      <t>ヒツヨウ</t>
    </rPh>
    <rPh sb="3" eb="5">
      <t>タンイ</t>
    </rPh>
    <phoneticPr fontId="2"/>
  </si>
  <si>
    <r>
      <rPr>
        <sz val="11"/>
        <color theme="1"/>
        <rFont val="メイリオ"/>
        <family val="3"/>
        <charset val="128"/>
      </rPr>
      <t>履修予定</t>
    </r>
    <rPh sb="0" eb="4">
      <t>リシュウヨテイ</t>
    </rPh>
    <phoneticPr fontId="2"/>
  </si>
  <si>
    <r>
      <t>1</t>
    </r>
    <r>
      <rPr>
        <sz val="11"/>
        <color theme="1"/>
        <rFont val="メイリオ"/>
        <family val="3"/>
        <charset val="128"/>
      </rPr>
      <t>年次</t>
    </r>
    <rPh sb="1" eb="2">
      <t>ネン</t>
    </rPh>
    <rPh sb="2" eb="3">
      <t>ジ</t>
    </rPh>
    <phoneticPr fontId="2"/>
  </si>
  <si>
    <r>
      <t>2</t>
    </r>
    <r>
      <rPr>
        <sz val="11"/>
        <color theme="1"/>
        <rFont val="メイリオ"/>
        <family val="3"/>
        <charset val="128"/>
      </rPr>
      <t>年次</t>
    </r>
    <rPh sb="1" eb="3">
      <t>ネンジ</t>
    </rPh>
    <phoneticPr fontId="2"/>
  </si>
  <si>
    <r>
      <rPr>
        <sz val="11"/>
        <color theme="1"/>
        <rFont val="メイリオ"/>
        <family val="3"/>
        <charset val="128"/>
      </rPr>
      <t>研究科共通科目</t>
    </r>
    <rPh sb="0" eb="3">
      <t>ケンキュウカ</t>
    </rPh>
    <rPh sb="3" eb="5">
      <t>キョウツウ</t>
    </rPh>
    <rPh sb="5" eb="7">
      <t>カモク</t>
    </rPh>
    <phoneticPr fontId="2"/>
  </si>
  <si>
    <r>
      <rPr>
        <sz val="11"/>
        <color theme="1"/>
        <rFont val="メイリオ"/>
        <family val="3"/>
        <charset val="128"/>
      </rPr>
      <t>英語プレゼンテーション</t>
    </r>
    <rPh sb="0" eb="2">
      <t>エイゴ</t>
    </rPh>
    <phoneticPr fontId="2"/>
  </si>
  <si>
    <r>
      <rPr>
        <sz val="11"/>
        <color theme="1"/>
        <rFont val="メイリオ"/>
        <family val="3"/>
        <charset val="128"/>
      </rPr>
      <t>必修</t>
    </r>
    <rPh sb="0" eb="2">
      <t>ヒッシュウ</t>
    </rPh>
    <phoneticPr fontId="2"/>
  </si>
  <si>
    <r>
      <rPr>
        <sz val="11"/>
        <color theme="1"/>
        <rFont val="メイリオ"/>
        <family val="3"/>
        <charset val="128"/>
      </rPr>
      <t>研究科</t>
    </r>
    <rPh sb="0" eb="3">
      <t>ケンキュウカ</t>
    </rPh>
    <phoneticPr fontId="2"/>
  </si>
  <si>
    <r>
      <rPr>
        <sz val="11"/>
        <color theme="1"/>
        <rFont val="メイリオ"/>
        <family val="3"/>
        <charset val="128"/>
      </rPr>
      <t>技術者・研究者倫理</t>
    </r>
    <rPh sb="0" eb="3">
      <t>ギジュツシャ</t>
    </rPh>
    <rPh sb="4" eb="7">
      <t>ケンキュウシャ</t>
    </rPh>
    <rPh sb="7" eb="9">
      <t>リンリ</t>
    </rPh>
    <phoneticPr fontId="2"/>
  </si>
  <si>
    <r>
      <rPr>
        <sz val="11"/>
        <color theme="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</si>
  <si>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color theme="1"/>
        <rFont val="メイリオ"/>
        <family val="3"/>
        <charset val="128"/>
      </rPr>
      <t>農学最先端研究</t>
    </r>
    <rPh sb="0" eb="2">
      <t>ノウガク</t>
    </rPh>
    <rPh sb="2" eb="5">
      <t>サイセンタン</t>
    </rPh>
    <rPh sb="5" eb="7">
      <t>ケンキュウ</t>
    </rPh>
    <phoneticPr fontId="2"/>
  </si>
  <si>
    <r>
      <rPr>
        <sz val="11"/>
        <color theme="1"/>
        <rFont val="メイリオ"/>
        <family val="3"/>
        <charset val="128"/>
      </rPr>
      <t>農業研究開発・産業創成特別講義</t>
    </r>
    <rPh sb="0" eb="6">
      <t>ノウギョウケンキュウカイハツ</t>
    </rPh>
    <rPh sb="7" eb="9">
      <t>サンギョウ</t>
    </rPh>
    <rPh sb="9" eb="11">
      <t>ソウセイ</t>
    </rPh>
    <rPh sb="11" eb="15">
      <t>トクベツコウギ</t>
    </rPh>
    <phoneticPr fontId="2"/>
  </si>
  <si>
    <r>
      <rPr>
        <sz val="11"/>
        <color theme="1"/>
        <rFont val="メイリオ"/>
        <family val="3"/>
        <charset val="128"/>
      </rPr>
      <t>選択
必修</t>
    </r>
    <rPh sb="0" eb="2">
      <t>センタク</t>
    </rPh>
    <rPh sb="3" eb="5">
      <t>ヒッシュウ</t>
    </rPh>
    <phoneticPr fontId="2"/>
  </si>
  <si>
    <r>
      <rPr>
        <sz val="11"/>
        <color theme="1"/>
        <rFont val="メイリオ"/>
        <family val="3"/>
        <charset val="128"/>
      </rPr>
      <t>太陽光利用型植物工場セミナー</t>
    </r>
    <rPh sb="0" eb="3">
      <t>タイヨウコウ</t>
    </rPh>
    <rPh sb="3" eb="6">
      <t>リヨウガタ</t>
    </rPh>
    <rPh sb="6" eb="8">
      <t>ショクブツ</t>
    </rPh>
    <rPh sb="8" eb="10">
      <t>コウジョウ</t>
    </rPh>
    <phoneticPr fontId="2"/>
  </si>
  <si>
    <r>
      <rPr>
        <sz val="11"/>
        <color theme="1"/>
        <rFont val="メイリオ"/>
        <family val="3"/>
        <charset val="128"/>
      </rPr>
      <t>選択</t>
    </r>
    <rPh sb="0" eb="2">
      <t>センタク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</si>
  <si>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</si>
  <si>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国際農林水産学セミナー</t>
    </r>
    <rPh sb="0" eb="7">
      <t>コクサイノウリンスイサンガク</t>
    </rPh>
    <phoneticPr fontId="2"/>
  </si>
  <si>
    <r>
      <rPr>
        <sz val="11"/>
        <color theme="1"/>
        <rFont val="メイリオ"/>
        <family val="3"/>
        <charset val="128"/>
      </rPr>
      <t>特別講義</t>
    </r>
    <rPh sb="0" eb="2">
      <t>トクベツ</t>
    </rPh>
    <rPh sb="2" eb="4">
      <t>コウギ</t>
    </rPh>
    <phoneticPr fontId="2"/>
  </si>
  <si>
    <r>
      <rPr>
        <sz val="11"/>
        <color theme="1"/>
        <rFont val="メイリオ"/>
        <family val="3"/>
        <charset val="128"/>
      </rPr>
      <t>合計</t>
    </r>
    <rPh sb="0" eb="2">
      <t>ゴウケイ</t>
    </rPh>
    <phoneticPr fontId="2"/>
  </si>
  <si>
    <r>
      <rPr>
        <sz val="11"/>
        <color theme="1"/>
        <rFont val="メイリオ"/>
        <family val="3"/>
        <charset val="128"/>
      </rPr>
      <t>コース専門科目</t>
    </r>
    <rPh sb="3" eb="7">
      <t>センモンカモク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</si>
  <si>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</si>
  <si>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</si>
  <si>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サマーセミナー</t>
    </r>
    <phoneticPr fontId="2"/>
  </si>
  <si>
    <r>
      <t xml:space="preserve">愛媛大学大学院農学研究科
</t>
    </r>
    <r>
      <rPr>
        <sz val="16"/>
        <color theme="1"/>
        <rFont val="メイリオ"/>
        <family val="3"/>
        <charset val="128"/>
      </rPr>
      <t>履修計画表</t>
    </r>
    <rPh sb="13" eb="17">
      <t>リシュウケイカク</t>
    </rPh>
    <rPh sb="17" eb="18">
      <t>ヒョウ</t>
    </rPh>
    <phoneticPr fontId="2"/>
  </si>
  <si>
    <r>
      <rPr>
        <sz val="11"/>
        <color theme="1"/>
        <rFont val="メイリオ"/>
        <family val="3"/>
        <charset val="128"/>
      </rPr>
      <t>入学年度：　　</t>
    </r>
    <rPh sb="0" eb="2">
      <t>ニュウガク</t>
    </rPh>
    <rPh sb="2" eb="4">
      <t>ネンド</t>
    </rPh>
    <phoneticPr fontId="2"/>
  </si>
  <si>
    <r>
      <rPr>
        <sz val="11"/>
        <color theme="1"/>
        <rFont val="メイリオ"/>
        <family val="3"/>
        <charset val="128"/>
      </rPr>
      <t>令和</t>
    </r>
    <rPh sb="0" eb="2">
      <t>レイワ</t>
    </rPh>
    <phoneticPr fontId="2"/>
  </si>
  <si>
    <r>
      <rPr>
        <sz val="11"/>
        <color theme="1"/>
        <rFont val="メイリオ"/>
        <family val="3"/>
        <charset val="128"/>
      </rPr>
      <t>年度</t>
    </r>
    <rPh sb="0" eb="2">
      <t>ネンド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</si>
  <si>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</si>
  <si>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color theme="1"/>
        <rFont val="メイリオ"/>
        <family val="3"/>
        <charset val="128"/>
      </rPr>
      <t>主指導教員</t>
    </r>
    <rPh sb="0" eb="3">
      <t>シュシドウ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</si>
  <si>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1">
      <t>フク</t>
    </rPh>
    <rPh sb="1" eb="5">
      <t>シドウキョウイン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</si>
  <si>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3">
      <t>フクシドウ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</si>
  <si>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作成年月日</t>
    </r>
    <rPh sb="0" eb="2">
      <t>サクセイ</t>
    </rPh>
    <rPh sb="2" eb="5">
      <t>ネンガッピ</t>
    </rPh>
    <phoneticPr fontId="2"/>
  </si>
  <si>
    <r>
      <rPr>
        <sz val="11"/>
        <color theme="1"/>
        <rFont val="メイリオ"/>
        <family val="3"/>
        <charset val="128"/>
      </rPr>
      <t>年</t>
    </r>
    <rPh sb="0" eb="1">
      <t>ネン</t>
    </rPh>
    <phoneticPr fontId="2"/>
  </si>
  <si>
    <r>
      <rPr>
        <sz val="11"/>
        <color theme="1"/>
        <rFont val="メイリオ"/>
        <family val="3"/>
        <charset val="128"/>
      </rPr>
      <t>月</t>
    </r>
    <rPh sb="0" eb="1">
      <t>ガツ</t>
    </rPh>
    <phoneticPr fontId="2"/>
  </si>
  <si>
    <r>
      <rPr>
        <sz val="11"/>
        <color theme="1"/>
        <rFont val="メイリオ"/>
        <family val="3"/>
        <charset val="128"/>
      </rPr>
      <t>日</t>
    </r>
    <rPh sb="0" eb="1">
      <t>ニチ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</si>
  <si>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</si>
  <si>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</si>
  <si>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rFont val="メイリオ"/>
        <family val="3"/>
        <charset val="128"/>
      </rPr>
      <t>氏名</t>
    </r>
    <rPh sb="0" eb="2">
      <t>シメイ</t>
    </rPh>
    <phoneticPr fontId="2"/>
  </si>
  <si>
    <r>
      <rPr>
        <sz val="11"/>
        <rFont val="メイリオ"/>
        <family val="3"/>
        <charset val="128"/>
      </rPr>
      <t>学生番号</t>
    </r>
    <rPh sb="0" eb="2">
      <t>ガクセイ</t>
    </rPh>
    <rPh sb="2" eb="4">
      <t>バンゴウ</t>
    </rPh>
    <phoneticPr fontId="2"/>
  </si>
  <si>
    <r>
      <rPr>
        <sz val="11"/>
        <rFont val="メイリオ"/>
        <family val="3"/>
        <charset val="128"/>
      </rPr>
      <t>コース</t>
    </r>
    <phoneticPr fontId="2"/>
  </si>
  <si>
    <t>〇</t>
    <phoneticPr fontId="2"/>
  </si>
  <si>
    <t>×</t>
    <phoneticPr fontId="2"/>
  </si>
  <si>
    <t>必修</t>
    <rPh sb="0" eb="2">
      <t>ヒッシュウ</t>
    </rPh>
    <phoneticPr fontId="1"/>
  </si>
  <si>
    <t>選択</t>
    <rPh sb="0" eb="2">
      <t>センタク</t>
    </rPh>
    <phoneticPr fontId="1"/>
  </si>
  <si>
    <t>2</t>
  </si>
  <si>
    <t>バイオマス資源学特論</t>
    <rPh sb="5" eb="8">
      <t>シゲンガク</t>
    </rPh>
    <rPh sb="8" eb="10">
      <t>トクロン</t>
    </rPh>
    <phoneticPr fontId="3"/>
  </si>
  <si>
    <t>森林資源学特論</t>
    <rPh sb="0" eb="2">
      <t>シンリン</t>
    </rPh>
    <rPh sb="2" eb="5">
      <t>シゲンガク</t>
    </rPh>
    <rPh sb="5" eb="7">
      <t>トクロン</t>
    </rPh>
    <phoneticPr fontId="3"/>
  </si>
  <si>
    <t>地域環境工学特論</t>
    <rPh sb="0" eb="2">
      <t>チイキ</t>
    </rPh>
    <rPh sb="2" eb="4">
      <t>カンキョウ</t>
    </rPh>
    <rPh sb="4" eb="6">
      <t>コウガク</t>
    </rPh>
    <rPh sb="6" eb="7">
      <t>トク</t>
    </rPh>
    <rPh sb="7" eb="8">
      <t>ロン</t>
    </rPh>
    <phoneticPr fontId="3"/>
  </si>
  <si>
    <t>環境保全学特論</t>
    <rPh sb="0" eb="2">
      <t>カンキョウ</t>
    </rPh>
    <rPh sb="2" eb="4">
      <t>ホゼン</t>
    </rPh>
    <rPh sb="4" eb="5">
      <t>ガク</t>
    </rPh>
    <rPh sb="5" eb="7">
      <t>トクロン</t>
    </rPh>
    <phoneticPr fontId="3"/>
  </si>
  <si>
    <t>水環境再生科学特論</t>
    <rPh sb="0" eb="3">
      <t>ミズカンキョウ</t>
    </rPh>
    <rPh sb="3" eb="5">
      <t>サイセイ</t>
    </rPh>
    <rPh sb="5" eb="7">
      <t>カガク</t>
    </rPh>
    <rPh sb="7" eb="9">
      <t>トクロン</t>
    </rPh>
    <phoneticPr fontId="3"/>
  </si>
  <si>
    <t>バイオマス資源学実習Ⅰ</t>
    <rPh sb="5" eb="8">
      <t>シゲンガク</t>
    </rPh>
    <rPh sb="8" eb="10">
      <t>ジッシュウ</t>
    </rPh>
    <phoneticPr fontId="3"/>
  </si>
  <si>
    <t>バイオマス資源学実習Ⅱ</t>
    <rPh sb="5" eb="8">
      <t>シゲンガク</t>
    </rPh>
    <rPh sb="8" eb="10">
      <t>ジッシュウ</t>
    </rPh>
    <phoneticPr fontId="3"/>
  </si>
  <si>
    <t>製紙技術論</t>
    <rPh sb="0" eb="2">
      <t>セイシ</t>
    </rPh>
    <rPh sb="2" eb="5">
      <t>ギジュツロン</t>
    </rPh>
    <phoneticPr fontId="3"/>
  </si>
  <si>
    <t>製紙概論</t>
    <rPh sb="0" eb="2">
      <t>セイシ</t>
    </rPh>
    <rPh sb="2" eb="4">
      <t>ガイロン</t>
    </rPh>
    <phoneticPr fontId="3"/>
  </si>
  <si>
    <t>バイオマス資源学コース特別講義Ⅰ</t>
    <rPh sb="5" eb="8">
      <t>シゲンガク</t>
    </rPh>
    <rPh sb="11" eb="13">
      <t>トクベツ</t>
    </rPh>
    <rPh sb="13" eb="15">
      <t>コウギ</t>
    </rPh>
    <phoneticPr fontId="3"/>
  </si>
  <si>
    <t>バイオマス資源学コース特別演習Ⅰ</t>
    <rPh sb="5" eb="8">
      <t>シゲンガク</t>
    </rPh>
    <rPh sb="11" eb="13">
      <t>トクベツ</t>
    </rPh>
    <rPh sb="13" eb="15">
      <t>エンシュウ</t>
    </rPh>
    <phoneticPr fontId="3"/>
  </si>
  <si>
    <t>現場見学Ⅰ</t>
    <rPh sb="0" eb="2">
      <t>ゲンバ</t>
    </rPh>
    <rPh sb="2" eb="4">
      <t>ケンガク</t>
    </rPh>
    <phoneticPr fontId="3"/>
  </si>
  <si>
    <t>現場見学Ⅱ</t>
    <rPh sb="0" eb="2">
      <t>ゲンバ</t>
    </rPh>
    <rPh sb="2" eb="4">
      <t>ケンガク</t>
    </rPh>
    <phoneticPr fontId="3"/>
  </si>
  <si>
    <t>バイオマス資源学コース特別演習Ⅱ</t>
    <rPh sb="5" eb="8">
      <t>シゲンガク</t>
    </rPh>
    <rPh sb="11" eb="13">
      <t>トクベツ</t>
    </rPh>
    <rPh sb="13" eb="15">
      <t>エンシュウ</t>
    </rPh>
    <phoneticPr fontId="3"/>
  </si>
  <si>
    <t>プロジェクト演習</t>
    <rPh sb="6" eb="8">
      <t>エンシュウ</t>
    </rPh>
    <phoneticPr fontId="3"/>
  </si>
  <si>
    <t>8</t>
  </si>
  <si>
    <t>紙加工製品技術論</t>
    <rPh sb="0" eb="1">
      <t>カミ</t>
    </rPh>
    <rPh sb="1" eb="3">
      <t>カコウ</t>
    </rPh>
    <rPh sb="3" eb="5">
      <t>セイヒン</t>
    </rPh>
    <rPh sb="5" eb="8">
      <t>ギジュツロン</t>
    </rPh>
    <phoneticPr fontId="3"/>
  </si>
  <si>
    <t>不織布技術発展論</t>
    <rPh sb="0" eb="3">
      <t>フショクフ</t>
    </rPh>
    <rPh sb="3" eb="5">
      <t>ギジュツ</t>
    </rPh>
    <rPh sb="5" eb="7">
      <t>ハッテン</t>
    </rPh>
    <rPh sb="7" eb="8">
      <t>ロン</t>
    </rPh>
    <phoneticPr fontId="3"/>
  </si>
  <si>
    <t>知的財産管理論</t>
    <rPh sb="0" eb="2">
      <t>チテキ</t>
    </rPh>
    <rPh sb="2" eb="4">
      <t>ザイサン</t>
    </rPh>
    <rPh sb="4" eb="6">
      <t>カンリ</t>
    </rPh>
    <rPh sb="6" eb="7">
      <t>ロン</t>
    </rPh>
    <phoneticPr fontId="3"/>
  </si>
  <si>
    <t>バイオマス資源学コース特別講義Ⅱ</t>
    <rPh sb="5" eb="8">
      <t>シゲンガク</t>
    </rPh>
    <rPh sb="11" eb="13">
      <t>トクベツ</t>
    </rPh>
    <rPh sb="13" eb="15">
      <t>コウギ</t>
    </rPh>
    <phoneticPr fontId="3"/>
  </si>
  <si>
    <t>製品製造実習</t>
    <rPh sb="0" eb="2">
      <t>セイヒン</t>
    </rPh>
    <rPh sb="2" eb="4">
      <t>セイゾウ</t>
    </rPh>
    <rPh sb="4" eb="6">
      <t>ジッシュウ</t>
    </rPh>
    <phoneticPr fontId="3"/>
  </si>
  <si>
    <t>4</t>
  </si>
  <si>
    <t>バイオマス分析化学特論</t>
    <rPh sb="5" eb="7">
      <t>ブンセキ</t>
    </rPh>
    <rPh sb="7" eb="9">
      <t>カガク</t>
    </rPh>
    <rPh sb="9" eb="11">
      <t>トクロン</t>
    </rPh>
    <phoneticPr fontId="1"/>
  </si>
  <si>
    <t>バイオマス分析化学演習</t>
    <rPh sb="9" eb="11">
      <t>エンシュウ</t>
    </rPh>
    <phoneticPr fontId="1"/>
  </si>
  <si>
    <t>1-2</t>
    <phoneticPr fontId="11"/>
  </si>
  <si>
    <t>1-4</t>
    <phoneticPr fontId="11"/>
  </si>
  <si>
    <t>3-4</t>
    <phoneticPr fontId="11"/>
  </si>
  <si>
    <t>1-2</t>
    <phoneticPr fontId="2"/>
  </si>
  <si>
    <t>1-3</t>
    <phoneticPr fontId="11"/>
  </si>
  <si>
    <t>他コース科目</t>
    <rPh sb="0" eb="1">
      <t>タ</t>
    </rPh>
    <rPh sb="4" eb="6">
      <t>カモク</t>
    </rPh>
    <phoneticPr fontId="11"/>
  </si>
  <si>
    <t>1-2</t>
    <phoneticPr fontId="11"/>
  </si>
  <si>
    <t>1.　履修する科目の「履修」の欄に〇を入れてください．</t>
    <rPh sb="3" eb="5">
      <t>リシュウ</t>
    </rPh>
    <rPh sb="7" eb="9">
      <t>カモク</t>
    </rPh>
    <rPh sb="11" eb="13">
      <t>リシュウ</t>
    </rPh>
    <rPh sb="15" eb="16">
      <t>ラン</t>
    </rPh>
    <rPh sb="19" eb="20">
      <t>イ</t>
    </rPh>
    <phoneticPr fontId="2"/>
  </si>
  <si>
    <t>2.　他コースの科目を履修する場合は，科目名等を入力して利用してください．</t>
    <rPh sb="3" eb="4">
      <t>タ</t>
    </rPh>
    <rPh sb="8" eb="10">
      <t>カモク</t>
    </rPh>
    <rPh sb="11" eb="13">
      <t>リシュウ</t>
    </rPh>
    <rPh sb="15" eb="17">
      <t>バアイ</t>
    </rPh>
    <rPh sb="19" eb="22">
      <t>カモクメイ</t>
    </rPh>
    <rPh sb="22" eb="23">
      <t>トウ</t>
    </rPh>
    <rPh sb="24" eb="26">
      <t>ニュウリョク</t>
    </rPh>
    <rPh sb="28" eb="30">
      <t>リヨウ</t>
    </rPh>
    <phoneticPr fontId="2"/>
  </si>
  <si>
    <t>　（特に単位数は正しく入力してください．）</t>
    <rPh sb="2" eb="3">
      <t>トク</t>
    </rPh>
    <rPh sb="4" eb="7">
      <t>タンイスウ</t>
    </rPh>
    <rPh sb="8" eb="9">
      <t>タダ</t>
    </rPh>
    <rPh sb="11" eb="13">
      <t>ニュウリョク</t>
    </rPh>
    <phoneticPr fontId="2"/>
  </si>
  <si>
    <t>3.　単位が取得できたら「合否」の欄に「〇」を入れてください．</t>
    <rPh sb="3" eb="5">
      <t>タンイ</t>
    </rPh>
    <rPh sb="6" eb="8">
      <t>シュトク</t>
    </rPh>
    <rPh sb="13" eb="15">
      <t>ゴウヒ</t>
    </rPh>
    <rPh sb="17" eb="18">
      <t>ラン</t>
    </rPh>
    <rPh sb="23" eb="24">
      <t>イ</t>
    </rPh>
    <phoneticPr fontId="2"/>
  </si>
  <si>
    <r>
      <rPr>
        <sz val="9"/>
        <color theme="1"/>
        <rFont val="メイリオ"/>
        <family val="3"/>
        <charset val="128"/>
      </rPr>
      <t>専攻共通科目</t>
    </r>
    <rPh sb="0" eb="2">
      <t>センコウ</t>
    </rPh>
    <rPh sb="2" eb="6">
      <t>キョウツウカモク</t>
    </rPh>
    <phoneticPr fontId="2"/>
  </si>
  <si>
    <t>修得
単位</t>
    <rPh sb="0" eb="2">
      <t>シュウトク</t>
    </rPh>
    <rPh sb="3" eb="5">
      <t>タンイ</t>
    </rPh>
    <phoneticPr fontId="2"/>
  </si>
  <si>
    <t>■　修得単位確認表　■</t>
    <rPh sb="2" eb="4">
      <t>シュウトク</t>
    </rPh>
    <rPh sb="4" eb="6">
      <t>タンイ</t>
    </rPh>
    <rPh sb="6" eb="8">
      <t>カクニン</t>
    </rPh>
    <rPh sb="8" eb="9">
      <t>ヒョウ</t>
    </rPh>
    <phoneticPr fontId="2"/>
  </si>
  <si>
    <t>国際セミナー</t>
    <phoneticPr fontId="2"/>
  </si>
  <si>
    <t>インクルーシブ社会実現に向けて</t>
    <phoneticPr fontId="2"/>
  </si>
  <si>
    <t>教授法入門 専門分野の学識を教授するために</t>
    <phoneticPr fontId="2"/>
  </si>
  <si>
    <t>インターンシップ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</si>
</sst>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6"/>
      <color theme="1"/>
      <name val="メイリオ"/>
      <family val="3"/>
      <charset val="128"/>
    </font>
    <font>
      <sz val="11"/>
      <name val="Times New Roman"/>
      <family val="1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Times New Roman"/>
      <family val="1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6" fontId="6" fillId="0" borderId="1" xfId="0" quotePrefix="1" applyNumberFormat="1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5" fillId="0" borderId="1" xfId="0" applyFont="1" applyBorder="1">
      <alignment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textRotation="255" wrapText="1"/>
    </xf>
    <xf numFmtId="0" fontId="6" fillId="4" borderId="3" xfId="0" applyFont="1" applyFill="1" applyBorder="1" applyAlignment="1">
      <alignment horizontal="center" vertical="center" textRotation="255" wrapText="1"/>
    </xf>
    <xf numFmtId="0" fontId="6" fillId="4" borderId="4" xfId="0" applyFont="1" applyFill="1" applyBorder="1" applyAlignment="1">
      <alignment horizontal="center" vertical="center" textRotation="255" wrapText="1"/>
    </xf>
    <xf numFmtId="0" fontId="6" fillId="5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workbookViewId="0">
      <selection activeCell="H15" sqref="H15"/>
    </sheetView>
  </sheetViews>
  <sheetFormatPr defaultColWidth="8.75" defaultRowHeight="15" x14ac:dyDescent="0.4"/>
  <cols>
    <col min="1" max="1" width="8.75" style="4"/>
    <col min="2" max="2" width="11.5" style="4" customWidth="1"/>
    <col min="3" max="3" width="8.75" style="4"/>
    <col min="4" max="4" width="6.75" style="4" customWidth="1"/>
    <col min="5" max="16384" width="8.75" style="4"/>
  </cols>
  <sheetData>
    <row r="2" spans="2:9" ht="19.899999999999999" customHeight="1" x14ac:dyDescent="0.4">
      <c r="B2" s="4" t="s">
        <v>36</v>
      </c>
      <c r="C2" s="12" t="s">
        <v>37</v>
      </c>
      <c r="D2" s="17"/>
      <c r="E2" s="4" t="s">
        <v>38</v>
      </c>
    </row>
    <row r="3" spans="2:9" ht="19.899999999999999" customHeight="1" x14ac:dyDescent="0.4"/>
    <row r="4" spans="2:9" ht="19.899999999999999" customHeight="1" x14ac:dyDescent="0.4">
      <c r="B4" s="14" t="s">
        <v>48</v>
      </c>
      <c r="C4" s="30"/>
      <c r="D4" s="31"/>
      <c r="E4" s="31"/>
      <c r="F4" s="31"/>
      <c r="G4" s="31"/>
      <c r="H4" s="31"/>
      <c r="I4" s="4" t="s">
        <v>47</v>
      </c>
    </row>
    <row r="5" spans="2:9" ht="19.899999999999999" customHeight="1" x14ac:dyDescent="0.4">
      <c r="B5" s="14" t="s">
        <v>51</v>
      </c>
      <c r="C5" s="30"/>
      <c r="D5" s="31"/>
      <c r="E5" s="31"/>
      <c r="F5" s="31"/>
      <c r="G5" s="31"/>
      <c r="H5" s="31"/>
      <c r="I5" s="4" t="s">
        <v>39</v>
      </c>
    </row>
    <row r="6" spans="2:9" ht="19.899999999999999" customHeight="1" x14ac:dyDescent="0.4">
      <c r="B6" s="14" t="s">
        <v>49</v>
      </c>
      <c r="C6" s="30"/>
      <c r="D6" s="31"/>
      <c r="E6" s="31"/>
      <c r="F6" s="31"/>
      <c r="G6" s="31"/>
      <c r="H6" s="31"/>
      <c r="I6" s="4" t="s">
        <v>47</v>
      </c>
    </row>
    <row r="7" spans="2:9" ht="19.899999999999999" customHeight="1" x14ac:dyDescent="0.4">
      <c r="B7" s="14" t="s">
        <v>50</v>
      </c>
      <c r="C7" s="31"/>
      <c r="D7" s="31"/>
      <c r="E7" s="31"/>
      <c r="F7" s="31"/>
      <c r="G7" s="31"/>
      <c r="H7" s="31"/>
    </row>
    <row r="8" spans="2:9" ht="10.15" customHeight="1" x14ac:dyDescent="0.4">
      <c r="C8" s="5"/>
      <c r="D8" s="5"/>
      <c r="E8" s="5"/>
      <c r="F8" s="5"/>
      <c r="G8" s="5"/>
      <c r="H8" s="5"/>
    </row>
    <row r="9" spans="2:9" ht="19.899999999999999" customHeight="1" x14ac:dyDescent="0.4">
      <c r="B9" s="15" t="s">
        <v>40</v>
      </c>
      <c r="C9" s="30"/>
      <c r="D9" s="31"/>
      <c r="E9" s="31"/>
      <c r="F9" s="31"/>
      <c r="G9" s="31"/>
      <c r="H9" s="31"/>
    </row>
    <row r="10" spans="2:9" ht="19.899999999999999" customHeight="1" x14ac:dyDescent="0.4">
      <c r="B10" s="15" t="s">
        <v>41</v>
      </c>
      <c r="C10" s="30"/>
      <c r="D10" s="31"/>
      <c r="E10" s="31"/>
      <c r="F10" s="31"/>
      <c r="G10" s="31"/>
      <c r="H10" s="31"/>
    </row>
    <row r="11" spans="2:9" ht="19.899999999999999" customHeight="1" x14ac:dyDescent="0.4">
      <c r="B11" s="15" t="s">
        <v>42</v>
      </c>
      <c r="C11" s="30"/>
      <c r="D11" s="31"/>
      <c r="E11" s="31"/>
      <c r="F11" s="31"/>
      <c r="G11" s="31"/>
      <c r="H11" s="31"/>
    </row>
    <row r="13" spans="2:9" ht="18.75" x14ac:dyDescent="0.4">
      <c r="B13" s="4" t="s">
        <v>43</v>
      </c>
      <c r="C13" s="17"/>
      <c r="D13" s="4" t="s">
        <v>44</v>
      </c>
      <c r="E13" s="17"/>
      <c r="F13" s="4" t="s">
        <v>45</v>
      </c>
      <c r="G13" s="17"/>
      <c r="H13" s="4" t="s">
        <v>46</v>
      </c>
    </row>
  </sheetData>
  <sheetProtection sheet="1" objects="1" scenarios="1"/>
  <mergeCells count="7">
    <mergeCell ref="C10:H10"/>
    <mergeCell ref="C11:H11"/>
    <mergeCell ref="C4:H4"/>
    <mergeCell ref="C5:H5"/>
    <mergeCell ref="C6:H6"/>
    <mergeCell ref="C7:H7"/>
    <mergeCell ref="C9:H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"/>
  <sheetViews>
    <sheetView tabSelected="1" workbookViewId="0">
      <selection activeCell="O41" sqref="O41"/>
    </sheetView>
  </sheetViews>
  <sheetFormatPr defaultColWidth="8.75" defaultRowHeight="15" x14ac:dyDescent="0.4"/>
  <cols>
    <col min="1" max="1" width="3.5" style="4" customWidth="1"/>
    <col min="2" max="2" width="30" style="4" customWidth="1"/>
    <col min="3" max="3" width="8.75" style="5"/>
    <col min="4" max="4" width="8.75" style="4"/>
    <col min="5" max="6" width="8.75" style="5"/>
    <col min="7" max="8" width="8.75" style="5" customWidth="1"/>
    <col min="9" max="9" width="8.75" style="5"/>
    <col min="10" max="11" width="0.75" style="5" customWidth="1"/>
    <col min="12" max="12" width="0.75" style="4" customWidth="1"/>
    <col min="13" max="16384" width="8.75" style="4"/>
  </cols>
  <sheetData>
    <row r="1" spans="1:18" ht="17.45" customHeight="1" x14ac:dyDescent="0.4">
      <c r="A1" s="11"/>
      <c r="B1" s="35" t="s">
        <v>35</v>
      </c>
      <c r="C1" s="36"/>
      <c r="D1" s="36"/>
      <c r="E1" s="36"/>
      <c r="F1" s="36"/>
      <c r="G1" s="36"/>
      <c r="H1" s="36"/>
      <c r="I1" s="36"/>
    </row>
    <row r="2" spans="1:18" ht="26.45" customHeight="1" x14ac:dyDescent="0.4">
      <c r="A2" s="11"/>
      <c r="B2" s="36"/>
      <c r="C2" s="36"/>
      <c r="D2" s="36"/>
      <c r="E2" s="36"/>
      <c r="F2" s="36"/>
      <c r="G2" s="36"/>
      <c r="H2" s="36"/>
      <c r="I2" s="36"/>
    </row>
    <row r="3" spans="1:18" ht="5.45" customHeight="1" x14ac:dyDescent="0.4">
      <c r="B3" s="12"/>
      <c r="C3" s="12"/>
    </row>
    <row r="4" spans="1:18" ht="18.75" x14ac:dyDescent="0.4">
      <c r="B4" s="13" t="str">
        <f>氏名等入力!B2&amp;氏名等入力!C2&amp;氏名等入力!D2&amp;氏名等入力!E2</f>
        <v>入学年度：　　令和年度</v>
      </c>
      <c r="C4" s="13"/>
      <c r="D4" s="37" t="str">
        <f>氏名等入力!B13&amp;"："&amp;氏名等入力!C13&amp;氏名等入力!D13&amp;氏名等入力!E13&amp;氏名等入力!F13&amp;氏名等入力!G13&amp;氏名等入力!H13</f>
        <v>作成年月日：年月日</v>
      </c>
      <c r="E4" s="37"/>
      <c r="F4" s="37"/>
      <c r="G4" s="37"/>
      <c r="H4" s="37"/>
      <c r="I4" s="37"/>
    </row>
    <row r="5" spans="1:18" ht="18.75" x14ac:dyDescent="0.4">
      <c r="B5" s="13"/>
      <c r="C5" s="3"/>
      <c r="D5" s="2" t="str">
        <f>氏名等入力!B4&amp;"："&amp;氏名等入力!C4&amp;氏名等入力!I4&amp;氏名等入力!B5&amp;"："&amp;氏名等入力!C5&amp;氏名等入力!I5</f>
        <v>専攻：　　コース：　　</v>
      </c>
      <c r="E5" s="3"/>
      <c r="F5" s="3"/>
      <c r="G5" s="3"/>
      <c r="H5" s="3"/>
      <c r="I5" s="3"/>
      <c r="M5" s="1" t="s">
        <v>52</v>
      </c>
    </row>
    <row r="6" spans="1:18" ht="18.75" x14ac:dyDescent="0.4">
      <c r="B6" s="2"/>
      <c r="C6" s="3"/>
      <c r="D6" s="2" t="str">
        <f>氏名等入力!B6&amp;"："&amp;氏名等入力!C6&amp;氏名等入力!I6&amp;氏名等入力!I6&amp;氏名等入力!B7&amp;"："&amp;氏名等入力!C7</f>
        <v>氏名：　　　　学生番号：</v>
      </c>
      <c r="E6" s="3"/>
      <c r="F6" s="3"/>
      <c r="G6" s="3"/>
      <c r="H6" s="3"/>
      <c r="I6" s="3"/>
      <c r="M6" s="1" t="s">
        <v>53</v>
      </c>
    </row>
    <row r="7" spans="1:18" ht="18.75" customHeight="1" x14ac:dyDescent="0.4">
      <c r="B7" s="2"/>
      <c r="C7" s="3"/>
      <c r="D7" s="2" t="str">
        <f>氏名等入力!B9&amp;"："&amp;氏名等入力!C9</f>
        <v>主指導教員：</v>
      </c>
      <c r="E7" s="3"/>
      <c r="F7" s="3"/>
      <c r="G7" s="3"/>
      <c r="H7" s="3"/>
      <c r="I7" s="3"/>
      <c r="M7" s="46" t="s">
        <v>94</v>
      </c>
      <c r="N7" s="46"/>
      <c r="O7" s="46"/>
    </row>
    <row r="8" spans="1:18" ht="18.75" customHeight="1" x14ac:dyDescent="0.4">
      <c r="B8" s="2"/>
      <c r="C8" s="3"/>
      <c r="D8" s="2" t="str">
        <f>氏名等入力!B10&amp;"："&amp;氏名等入力!C10</f>
        <v>副指導教員：</v>
      </c>
      <c r="E8" s="3"/>
      <c r="F8" s="3"/>
      <c r="G8" s="3"/>
      <c r="H8" s="3"/>
      <c r="I8" s="3"/>
      <c r="M8" s="46"/>
      <c r="N8" s="46"/>
      <c r="O8" s="46"/>
    </row>
    <row r="9" spans="1:18" ht="18.75" x14ac:dyDescent="0.4">
      <c r="B9" s="2"/>
      <c r="C9" s="3"/>
      <c r="D9" s="2" t="str">
        <f>氏名等入力!B11&amp;"："&amp;氏名等入力!C11</f>
        <v>副指導教員：</v>
      </c>
      <c r="E9" s="3"/>
      <c r="F9" s="3"/>
      <c r="G9" s="3"/>
      <c r="H9" s="3"/>
      <c r="I9" s="3"/>
    </row>
    <row r="10" spans="1:18" ht="4.9000000000000004" customHeight="1" x14ac:dyDescent="0.4"/>
    <row r="11" spans="1:18" ht="18.75" customHeight="1" x14ac:dyDescent="0.4">
      <c r="A11" s="52"/>
      <c r="B11" s="47" t="s">
        <v>4</v>
      </c>
      <c r="C11" s="39" t="s">
        <v>5</v>
      </c>
      <c r="D11" s="39" t="s">
        <v>6</v>
      </c>
      <c r="E11" s="39" t="s">
        <v>7</v>
      </c>
      <c r="F11" s="39" t="s">
        <v>8</v>
      </c>
      <c r="G11" s="39" t="s">
        <v>9</v>
      </c>
      <c r="H11" s="39"/>
      <c r="I11" s="39" t="s">
        <v>10</v>
      </c>
      <c r="M11" s="40" t="s">
        <v>11</v>
      </c>
      <c r="N11" s="39"/>
      <c r="O11" s="40" t="s">
        <v>12</v>
      </c>
      <c r="P11" s="39" t="s">
        <v>13</v>
      </c>
      <c r="Q11" s="39"/>
      <c r="R11" s="38" t="s">
        <v>93</v>
      </c>
    </row>
    <row r="12" spans="1:18" ht="18.75" x14ac:dyDescent="0.4">
      <c r="A12" s="52"/>
      <c r="B12" s="47"/>
      <c r="C12" s="39"/>
      <c r="D12" s="39"/>
      <c r="E12" s="39"/>
      <c r="F12" s="39"/>
      <c r="G12" s="16" t="s">
        <v>14</v>
      </c>
      <c r="H12" s="16" t="s">
        <v>15</v>
      </c>
      <c r="I12" s="39"/>
      <c r="M12" s="39"/>
      <c r="N12" s="39"/>
      <c r="O12" s="39"/>
      <c r="P12" s="16" t="s">
        <v>14</v>
      </c>
      <c r="Q12" s="16" t="s">
        <v>15</v>
      </c>
      <c r="R12" s="39"/>
    </row>
    <row r="13" spans="1:18" ht="18.75" x14ac:dyDescent="0.4">
      <c r="A13" s="53" t="s">
        <v>16</v>
      </c>
      <c r="B13" s="7" t="s">
        <v>17</v>
      </c>
      <c r="C13" s="6" t="s">
        <v>18</v>
      </c>
      <c r="D13" s="6">
        <v>2</v>
      </c>
      <c r="E13" s="6">
        <v>1</v>
      </c>
      <c r="F13" s="8" t="s">
        <v>1</v>
      </c>
      <c r="G13" s="19"/>
      <c r="H13" s="19"/>
      <c r="I13" s="19"/>
      <c r="J13" s="9">
        <f>COUNTIF(G13,"〇")*D13</f>
        <v>0</v>
      </c>
      <c r="K13" s="9">
        <f>COUNTIF(H13,"〇")*D13</f>
        <v>0</v>
      </c>
      <c r="L13" s="9">
        <f>COUNTIF(I13,"〇")*D13</f>
        <v>0</v>
      </c>
      <c r="M13" s="41" t="s">
        <v>18</v>
      </c>
      <c r="N13" s="18" t="s">
        <v>19</v>
      </c>
      <c r="O13" s="7">
        <v>6</v>
      </c>
      <c r="P13" s="7">
        <f>SUM(J13:J16)</f>
        <v>0</v>
      </c>
      <c r="Q13" s="7">
        <f>SUM(K13:K16)</f>
        <v>0</v>
      </c>
      <c r="R13" s="7">
        <f>SUM(L13:L16)</f>
        <v>0</v>
      </c>
    </row>
    <row r="14" spans="1:18" ht="18.75" x14ac:dyDescent="0.4">
      <c r="A14" s="53"/>
      <c r="B14" s="7" t="s">
        <v>20</v>
      </c>
      <c r="C14" s="6" t="s">
        <v>18</v>
      </c>
      <c r="D14" s="6">
        <v>1</v>
      </c>
      <c r="E14" s="6">
        <v>1</v>
      </c>
      <c r="F14" s="6">
        <v>2</v>
      </c>
      <c r="G14" s="19"/>
      <c r="H14" s="19"/>
      <c r="I14" s="19"/>
      <c r="J14" s="9">
        <f t="shared" ref="J14:J17" si="0">COUNTIF(G14,"〇")*D14</f>
        <v>0</v>
      </c>
      <c r="K14" s="9">
        <f t="shared" ref="K14:K17" si="1">COUNTIF(H14,"〇")*D14</f>
        <v>0</v>
      </c>
      <c r="L14" s="9">
        <f t="shared" ref="L14:L17" si="2">COUNTIF(I14,"〇")*D14</f>
        <v>0</v>
      </c>
      <c r="M14" s="42"/>
      <c r="N14" s="18" t="s">
        <v>21</v>
      </c>
      <c r="O14" s="7">
        <v>1</v>
      </c>
      <c r="P14" s="7">
        <f>SUM(J24)</f>
        <v>0</v>
      </c>
      <c r="Q14" s="7">
        <f>SUM(K24)</f>
        <v>0</v>
      </c>
      <c r="R14" s="7">
        <f>SUM(L24)</f>
        <v>0</v>
      </c>
    </row>
    <row r="15" spans="1:18" ht="18.75" x14ac:dyDescent="0.4">
      <c r="A15" s="53"/>
      <c r="B15" s="7" t="s">
        <v>22</v>
      </c>
      <c r="C15" s="6" t="s">
        <v>18</v>
      </c>
      <c r="D15" s="6">
        <v>2</v>
      </c>
      <c r="E15" s="6">
        <v>1</v>
      </c>
      <c r="F15" s="6">
        <v>3</v>
      </c>
      <c r="G15" s="19"/>
      <c r="H15" s="19"/>
      <c r="I15" s="19"/>
      <c r="J15" s="9">
        <f t="shared" si="0"/>
        <v>0</v>
      </c>
      <c r="K15" s="9">
        <f t="shared" si="1"/>
        <v>0</v>
      </c>
      <c r="L15" s="9">
        <f t="shared" si="2"/>
        <v>0</v>
      </c>
      <c r="M15" s="43"/>
      <c r="N15" s="18" t="s">
        <v>27</v>
      </c>
      <c r="O15" s="7">
        <v>16</v>
      </c>
      <c r="P15" s="7">
        <f>SUM(J29:J34)</f>
        <v>0</v>
      </c>
      <c r="Q15" s="7">
        <f>SUM(K29:K34)</f>
        <v>0</v>
      </c>
      <c r="R15" s="7">
        <f>SUM(L29:L34)</f>
        <v>0</v>
      </c>
    </row>
    <row r="16" spans="1:18" ht="18.75" x14ac:dyDescent="0.4">
      <c r="A16" s="53"/>
      <c r="B16" s="7" t="s">
        <v>23</v>
      </c>
      <c r="C16" s="6" t="s">
        <v>18</v>
      </c>
      <c r="D16" s="6">
        <v>1</v>
      </c>
      <c r="E16" s="6">
        <v>1</v>
      </c>
      <c r="F16" s="6">
        <v>3</v>
      </c>
      <c r="G16" s="19"/>
      <c r="H16" s="19"/>
      <c r="I16" s="19"/>
      <c r="J16" s="9">
        <f t="shared" si="0"/>
        <v>0</v>
      </c>
      <c r="K16" s="9">
        <f t="shared" si="1"/>
        <v>0</v>
      </c>
      <c r="L16" s="9">
        <f t="shared" si="2"/>
        <v>0</v>
      </c>
      <c r="M16" s="44" t="s">
        <v>24</v>
      </c>
      <c r="N16" s="18" t="s">
        <v>21</v>
      </c>
      <c r="O16" s="7"/>
      <c r="P16" s="7"/>
      <c r="Q16" s="7"/>
      <c r="R16" s="7"/>
    </row>
    <row r="17" spans="1:18" ht="18.75" x14ac:dyDescent="0.4">
      <c r="A17" s="53"/>
      <c r="B17" s="7" t="s">
        <v>25</v>
      </c>
      <c r="C17" s="6" t="s">
        <v>26</v>
      </c>
      <c r="D17" s="6">
        <v>1</v>
      </c>
      <c r="E17" s="6">
        <v>1</v>
      </c>
      <c r="F17" s="10" t="s">
        <v>0</v>
      </c>
      <c r="G17" s="19"/>
      <c r="H17" s="19"/>
      <c r="I17" s="19"/>
      <c r="J17" s="9">
        <f t="shared" si="0"/>
        <v>0</v>
      </c>
      <c r="K17" s="9">
        <f t="shared" si="1"/>
        <v>0</v>
      </c>
      <c r="L17" s="9">
        <f t="shared" si="2"/>
        <v>0</v>
      </c>
      <c r="M17" s="43"/>
      <c r="N17" s="18" t="s">
        <v>33</v>
      </c>
      <c r="O17" s="7"/>
      <c r="P17" s="7"/>
      <c r="Q17" s="7"/>
      <c r="R17" s="7"/>
    </row>
    <row r="18" spans="1:18" ht="18.75" x14ac:dyDescent="0.4">
      <c r="A18" s="53"/>
      <c r="B18" s="7" t="s">
        <v>34</v>
      </c>
      <c r="C18" s="6" t="s">
        <v>26</v>
      </c>
      <c r="D18" s="6">
        <v>2</v>
      </c>
      <c r="E18" s="6">
        <v>1</v>
      </c>
      <c r="F18" s="6">
        <v>2</v>
      </c>
      <c r="G18" s="19"/>
      <c r="H18" s="19"/>
      <c r="I18" s="19"/>
      <c r="J18" s="9">
        <f t="shared" ref="J18:J54" si="3">COUNTIF(G18,"〇")*D18</f>
        <v>0</v>
      </c>
      <c r="K18" s="9">
        <f t="shared" ref="K18:K54" si="4">COUNTIF(H18,"〇")*D18</f>
        <v>0</v>
      </c>
      <c r="L18" s="9">
        <f t="shared" ref="L18:L54" si="5">COUNTIF(I18,"〇")*D18</f>
        <v>0</v>
      </c>
      <c r="M18" s="45" t="s">
        <v>26</v>
      </c>
      <c r="N18" s="18" t="s">
        <v>19</v>
      </c>
      <c r="O18" s="7"/>
      <c r="P18" s="7">
        <f>SUM(J17:J23)</f>
        <v>0</v>
      </c>
      <c r="Q18" s="7">
        <f>SUM(K17:K23)</f>
        <v>0</v>
      </c>
      <c r="R18" s="7">
        <f>SUM(L17:L23)</f>
        <v>0</v>
      </c>
    </row>
    <row r="19" spans="1:18" ht="18.75" x14ac:dyDescent="0.4">
      <c r="A19" s="53"/>
      <c r="B19" s="7" t="s">
        <v>28</v>
      </c>
      <c r="C19" s="6" t="s">
        <v>26</v>
      </c>
      <c r="D19" s="6">
        <v>1</v>
      </c>
      <c r="E19" s="6">
        <v>1</v>
      </c>
      <c r="F19" s="8" t="s">
        <v>1</v>
      </c>
      <c r="G19" s="19"/>
      <c r="H19" s="19"/>
      <c r="I19" s="19"/>
      <c r="J19" s="9">
        <f t="shared" si="3"/>
        <v>0</v>
      </c>
      <c r="K19" s="9">
        <f t="shared" si="4"/>
        <v>0</v>
      </c>
      <c r="L19" s="9">
        <f t="shared" si="5"/>
        <v>0</v>
      </c>
      <c r="M19" s="45"/>
      <c r="N19" s="18" t="s">
        <v>21</v>
      </c>
      <c r="O19" s="7"/>
      <c r="P19" s="7">
        <f>SUM(J25:J28)</f>
        <v>0</v>
      </c>
      <c r="Q19" s="7">
        <f>SUM(K25:K28)</f>
        <v>0</v>
      </c>
      <c r="R19" s="7">
        <f>SUM(L25:L28)</f>
        <v>0</v>
      </c>
    </row>
    <row r="20" spans="1:18" ht="18.75" x14ac:dyDescent="0.4">
      <c r="A20" s="53"/>
      <c r="B20" s="7" t="s">
        <v>29</v>
      </c>
      <c r="C20" s="6" t="s">
        <v>26</v>
      </c>
      <c r="D20" s="6">
        <v>1</v>
      </c>
      <c r="E20" s="6">
        <v>1</v>
      </c>
      <c r="F20" s="6">
        <v>2</v>
      </c>
      <c r="G20" s="19"/>
      <c r="H20" s="19"/>
      <c r="I20" s="19"/>
      <c r="J20" s="9">
        <f t="shared" si="3"/>
        <v>0</v>
      </c>
      <c r="K20" s="9">
        <f t="shared" si="4"/>
        <v>0</v>
      </c>
      <c r="L20" s="9">
        <f t="shared" si="5"/>
        <v>0</v>
      </c>
      <c r="M20" s="45"/>
      <c r="N20" s="18" t="s">
        <v>32</v>
      </c>
      <c r="O20" s="7">
        <v>7</v>
      </c>
      <c r="P20" s="7">
        <f>SUM(J35:J36)+SUM(J39:J54)</f>
        <v>0</v>
      </c>
      <c r="Q20" s="7">
        <f>SUM(K35:K36)+SUM(K39:K54)</f>
        <v>0</v>
      </c>
      <c r="R20" s="7">
        <f>SUM(L35:L36)+SUM(L39:L54)</f>
        <v>0</v>
      </c>
    </row>
    <row r="21" spans="1:18" ht="18.75" customHeight="1" x14ac:dyDescent="0.4">
      <c r="A21" s="53"/>
      <c r="B21" s="20" t="s">
        <v>95</v>
      </c>
      <c r="C21" s="6" t="s">
        <v>26</v>
      </c>
      <c r="D21" s="6">
        <v>2</v>
      </c>
      <c r="E21" s="6">
        <v>1</v>
      </c>
      <c r="F21" s="6">
        <v>2</v>
      </c>
      <c r="G21" s="19"/>
      <c r="H21" s="19"/>
      <c r="I21" s="19"/>
      <c r="J21" s="9">
        <f t="shared" si="3"/>
        <v>0</v>
      </c>
      <c r="K21" s="9">
        <f t="shared" si="4"/>
        <v>0</v>
      </c>
      <c r="L21" s="9">
        <f t="shared" si="5"/>
        <v>0</v>
      </c>
      <c r="M21" s="39" t="s">
        <v>30</v>
      </c>
      <c r="N21" s="39"/>
      <c r="O21" s="36">
        <f>SUM(O13:O20)</f>
        <v>30</v>
      </c>
      <c r="P21" s="7">
        <f>SUM(P13:P20)</f>
        <v>0</v>
      </c>
      <c r="Q21" s="7">
        <f>SUM(Q13:Q20)</f>
        <v>0</v>
      </c>
      <c r="R21" s="33">
        <f>SUM(R13:R20)</f>
        <v>0</v>
      </c>
    </row>
    <row r="22" spans="1:18" ht="18.75" customHeight="1" x14ac:dyDescent="0.4">
      <c r="A22" s="53"/>
      <c r="B22" s="20" t="s">
        <v>96</v>
      </c>
      <c r="C22" s="6" t="s">
        <v>26</v>
      </c>
      <c r="D22" s="6">
        <v>1</v>
      </c>
      <c r="E22" s="6">
        <v>1</v>
      </c>
      <c r="F22" s="6">
        <v>2</v>
      </c>
      <c r="G22" s="19"/>
      <c r="H22" s="19"/>
      <c r="I22" s="19"/>
      <c r="J22" s="9">
        <f t="shared" si="3"/>
        <v>0</v>
      </c>
      <c r="K22" s="9">
        <f t="shared" si="4"/>
        <v>0</v>
      </c>
      <c r="L22" s="9">
        <f t="shared" si="5"/>
        <v>0</v>
      </c>
      <c r="M22" s="39"/>
      <c r="N22" s="39"/>
      <c r="O22" s="36"/>
      <c r="P22" s="51">
        <f>P21+Q21</f>
        <v>0</v>
      </c>
      <c r="Q22" s="51"/>
      <c r="R22" s="34"/>
    </row>
    <row r="23" spans="1:18" ht="18.75" x14ac:dyDescent="0.4">
      <c r="A23" s="53"/>
      <c r="B23" s="26" t="s">
        <v>97</v>
      </c>
      <c r="C23" s="6" t="s">
        <v>26</v>
      </c>
      <c r="D23" s="6">
        <v>1</v>
      </c>
      <c r="E23" s="6">
        <v>1</v>
      </c>
      <c r="F23" s="6">
        <v>2</v>
      </c>
      <c r="G23" s="19"/>
      <c r="H23" s="19"/>
      <c r="I23" s="19"/>
      <c r="J23" s="9">
        <f t="shared" si="3"/>
        <v>0</v>
      </c>
      <c r="K23" s="9">
        <f t="shared" si="4"/>
        <v>0</v>
      </c>
      <c r="L23" s="9">
        <f t="shared" si="5"/>
        <v>0</v>
      </c>
    </row>
    <row r="24" spans="1:18" ht="17.45" customHeight="1" x14ac:dyDescent="0.4">
      <c r="A24" s="54" t="s">
        <v>92</v>
      </c>
      <c r="B24" s="20" t="s">
        <v>57</v>
      </c>
      <c r="C24" s="21" t="s">
        <v>54</v>
      </c>
      <c r="D24" s="6" t="s">
        <v>2</v>
      </c>
      <c r="E24" s="8">
        <v>1</v>
      </c>
      <c r="F24" s="8">
        <v>1</v>
      </c>
      <c r="G24" s="19"/>
      <c r="H24" s="19"/>
      <c r="I24" s="19"/>
      <c r="J24" s="9">
        <f t="shared" si="3"/>
        <v>0</v>
      </c>
      <c r="K24" s="9">
        <f t="shared" si="4"/>
        <v>0</v>
      </c>
      <c r="L24" s="9">
        <f t="shared" si="5"/>
        <v>0</v>
      </c>
      <c r="P24" s="2" t="str">
        <f t="shared" ref="P24:P29" si="6">D4</f>
        <v>作成年月日：年月日</v>
      </c>
    </row>
    <row r="25" spans="1:18" ht="18.75" x14ac:dyDescent="0.4">
      <c r="A25" s="55"/>
      <c r="B25" s="20" t="s">
        <v>58</v>
      </c>
      <c r="C25" s="21" t="s">
        <v>55</v>
      </c>
      <c r="D25" s="6" t="s">
        <v>2</v>
      </c>
      <c r="E25" s="6">
        <v>1</v>
      </c>
      <c r="F25" s="8" t="s">
        <v>0</v>
      </c>
      <c r="G25" s="19"/>
      <c r="H25" s="19"/>
      <c r="I25" s="19"/>
      <c r="J25" s="9">
        <f t="shared" si="3"/>
        <v>0</v>
      </c>
      <c r="K25" s="9">
        <f t="shared" si="4"/>
        <v>0</v>
      </c>
      <c r="L25" s="9">
        <f t="shared" si="5"/>
        <v>0</v>
      </c>
      <c r="P25" s="2" t="str">
        <f t="shared" si="6"/>
        <v>専攻：　　コース：　　</v>
      </c>
    </row>
    <row r="26" spans="1:18" ht="18.75" x14ac:dyDescent="0.4">
      <c r="A26" s="55"/>
      <c r="B26" s="20" t="s">
        <v>59</v>
      </c>
      <c r="C26" s="21" t="s">
        <v>55</v>
      </c>
      <c r="D26" s="6" t="s">
        <v>2</v>
      </c>
      <c r="E26" s="6">
        <v>1</v>
      </c>
      <c r="F26" s="6">
        <v>1</v>
      </c>
      <c r="G26" s="19"/>
      <c r="H26" s="19"/>
      <c r="I26" s="19"/>
      <c r="J26" s="9">
        <f t="shared" si="3"/>
        <v>0</v>
      </c>
      <c r="K26" s="9">
        <f t="shared" si="4"/>
        <v>0</v>
      </c>
      <c r="L26" s="9">
        <f t="shared" si="5"/>
        <v>0</v>
      </c>
      <c r="P26" s="2" t="str">
        <f t="shared" si="6"/>
        <v>氏名：　　　　学生番号：</v>
      </c>
    </row>
    <row r="27" spans="1:18" ht="18.75" x14ac:dyDescent="0.4">
      <c r="A27" s="55"/>
      <c r="B27" s="20" t="s">
        <v>60</v>
      </c>
      <c r="C27" s="21" t="s">
        <v>55</v>
      </c>
      <c r="D27" s="6" t="s">
        <v>2</v>
      </c>
      <c r="E27" s="6">
        <v>1</v>
      </c>
      <c r="F27" s="6">
        <v>1</v>
      </c>
      <c r="G27" s="19"/>
      <c r="H27" s="19"/>
      <c r="I27" s="19"/>
      <c r="J27" s="9">
        <f t="shared" si="3"/>
        <v>0</v>
      </c>
      <c r="K27" s="9">
        <f t="shared" si="4"/>
        <v>0</v>
      </c>
      <c r="L27" s="9">
        <f t="shared" si="5"/>
        <v>0</v>
      </c>
      <c r="P27" s="2" t="str">
        <f t="shared" si="6"/>
        <v>主指導教員：</v>
      </c>
    </row>
    <row r="28" spans="1:18" ht="18.75" x14ac:dyDescent="0.4">
      <c r="A28" s="56"/>
      <c r="B28" s="20" t="s">
        <v>61</v>
      </c>
      <c r="C28" s="21" t="s">
        <v>55</v>
      </c>
      <c r="D28" s="6" t="s">
        <v>2</v>
      </c>
      <c r="E28" s="8">
        <v>1</v>
      </c>
      <c r="F28" s="8">
        <v>2</v>
      </c>
      <c r="G28" s="19"/>
      <c r="H28" s="19"/>
      <c r="I28" s="19"/>
      <c r="J28" s="9">
        <f t="shared" si="3"/>
        <v>0</v>
      </c>
      <c r="K28" s="9">
        <f t="shared" si="4"/>
        <v>0</v>
      </c>
      <c r="L28" s="9">
        <f t="shared" si="5"/>
        <v>0</v>
      </c>
      <c r="P28" s="2" t="str">
        <f t="shared" si="6"/>
        <v>副指導教員：</v>
      </c>
    </row>
    <row r="29" spans="1:18" ht="18" customHeight="1" x14ac:dyDescent="0.4">
      <c r="A29" s="48" t="s">
        <v>31</v>
      </c>
      <c r="B29" s="20" t="s">
        <v>62</v>
      </c>
      <c r="C29" s="21" t="s">
        <v>54</v>
      </c>
      <c r="D29" s="6" t="s">
        <v>2</v>
      </c>
      <c r="E29" s="6">
        <v>1</v>
      </c>
      <c r="F29" s="8">
        <v>1</v>
      </c>
      <c r="G29" s="19"/>
      <c r="H29" s="19"/>
      <c r="I29" s="19"/>
      <c r="J29" s="9">
        <f t="shared" si="3"/>
        <v>0</v>
      </c>
      <c r="K29" s="9">
        <f t="shared" si="4"/>
        <v>0</v>
      </c>
      <c r="L29" s="9">
        <f t="shared" si="5"/>
        <v>0</v>
      </c>
      <c r="P29" s="2" t="str">
        <f t="shared" si="6"/>
        <v>副指導教員：</v>
      </c>
    </row>
    <row r="30" spans="1:18" ht="18.75" x14ac:dyDescent="0.4">
      <c r="A30" s="49"/>
      <c r="B30" s="20" t="s">
        <v>63</v>
      </c>
      <c r="C30" s="21" t="s">
        <v>54</v>
      </c>
      <c r="D30" s="6" t="s">
        <v>56</v>
      </c>
      <c r="E30" s="6">
        <v>1</v>
      </c>
      <c r="F30" s="8" t="s">
        <v>3</v>
      </c>
      <c r="G30" s="19"/>
      <c r="H30" s="19"/>
      <c r="I30" s="19"/>
      <c r="J30" s="9">
        <f t="shared" si="3"/>
        <v>0</v>
      </c>
      <c r="K30" s="9">
        <f t="shared" si="4"/>
        <v>0</v>
      </c>
      <c r="L30" s="9">
        <f t="shared" si="5"/>
        <v>0</v>
      </c>
    </row>
    <row r="31" spans="1:18" ht="18.75" x14ac:dyDescent="0.4">
      <c r="A31" s="49"/>
      <c r="B31" s="20" t="s">
        <v>64</v>
      </c>
      <c r="C31" s="21" t="s">
        <v>54</v>
      </c>
      <c r="D31" s="6" t="s">
        <v>2</v>
      </c>
      <c r="E31" s="8">
        <v>1</v>
      </c>
      <c r="F31" s="8" t="s">
        <v>3</v>
      </c>
      <c r="G31" s="19"/>
      <c r="H31" s="19"/>
      <c r="I31" s="19"/>
      <c r="J31" s="9">
        <f t="shared" si="3"/>
        <v>0</v>
      </c>
      <c r="K31" s="9">
        <f t="shared" si="4"/>
        <v>0</v>
      </c>
      <c r="L31" s="9">
        <f t="shared" si="5"/>
        <v>0</v>
      </c>
    </row>
    <row r="32" spans="1:18" ht="18.75" x14ac:dyDescent="0.4">
      <c r="A32" s="49"/>
      <c r="B32" s="20" t="s">
        <v>65</v>
      </c>
      <c r="C32" s="21" t="s">
        <v>54</v>
      </c>
      <c r="D32" s="6" t="s">
        <v>2</v>
      </c>
      <c r="E32" s="8">
        <v>1</v>
      </c>
      <c r="F32" s="8" t="s">
        <v>3</v>
      </c>
      <c r="G32" s="19"/>
      <c r="H32" s="19"/>
      <c r="I32" s="19"/>
      <c r="J32" s="9">
        <f t="shared" si="3"/>
        <v>0</v>
      </c>
      <c r="K32" s="9">
        <f t="shared" si="4"/>
        <v>0</v>
      </c>
      <c r="L32" s="9">
        <f t="shared" si="5"/>
        <v>0</v>
      </c>
    </row>
    <row r="33" spans="1:12" ht="17.45" customHeight="1" x14ac:dyDescent="0.4">
      <c r="A33" s="49"/>
      <c r="B33" s="27" t="s">
        <v>66</v>
      </c>
      <c r="C33" s="21" t="s">
        <v>54</v>
      </c>
      <c r="D33" s="6" t="s">
        <v>2</v>
      </c>
      <c r="E33" s="6">
        <v>1</v>
      </c>
      <c r="F33" s="8" t="s">
        <v>82</v>
      </c>
      <c r="G33" s="19"/>
      <c r="H33" s="19"/>
      <c r="I33" s="19"/>
      <c r="J33" s="9">
        <f t="shared" si="3"/>
        <v>0</v>
      </c>
      <c r="K33" s="9">
        <f t="shared" si="4"/>
        <v>0</v>
      </c>
      <c r="L33" s="9">
        <f t="shared" si="5"/>
        <v>0</v>
      </c>
    </row>
    <row r="34" spans="1:12" ht="18.75" x14ac:dyDescent="0.4">
      <c r="A34" s="49"/>
      <c r="B34" s="28" t="s">
        <v>67</v>
      </c>
      <c r="C34" s="21" t="s">
        <v>54</v>
      </c>
      <c r="D34" s="6" t="s">
        <v>2</v>
      </c>
      <c r="E34" s="6">
        <v>1</v>
      </c>
      <c r="F34" s="8" t="s">
        <v>82</v>
      </c>
      <c r="G34" s="19"/>
      <c r="H34" s="19"/>
      <c r="I34" s="19"/>
      <c r="J34" s="9">
        <f t="shared" si="3"/>
        <v>0</v>
      </c>
      <c r="K34" s="9">
        <f t="shared" si="4"/>
        <v>0</v>
      </c>
      <c r="L34" s="9">
        <f t="shared" si="5"/>
        <v>0</v>
      </c>
    </row>
    <row r="35" spans="1:12" ht="18.75" x14ac:dyDescent="0.4">
      <c r="A35" s="49"/>
      <c r="B35" s="28" t="s">
        <v>68</v>
      </c>
      <c r="C35" s="21" t="s">
        <v>55</v>
      </c>
      <c r="D35" s="6" t="s">
        <v>2</v>
      </c>
      <c r="E35" s="6">
        <v>1</v>
      </c>
      <c r="F35" s="8" t="s">
        <v>82</v>
      </c>
      <c r="G35" s="19"/>
      <c r="H35" s="19"/>
      <c r="I35" s="19"/>
      <c r="J35" s="9">
        <f t="shared" si="3"/>
        <v>0</v>
      </c>
      <c r="K35" s="9">
        <f t="shared" si="4"/>
        <v>0</v>
      </c>
      <c r="L35" s="9">
        <f t="shared" si="5"/>
        <v>0</v>
      </c>
    </row>
    <row r="36" spans="1:12" ht="18.75" x14ac:dyDescent="0.4">
      <c r="A36" s="49"/>
      <c r="B36" s="28" t="s">
        <v>69</v>
      </c>
      <c r="C36" s="21" t="s">
        <v>55</v>
      </c>
      <c r="D36" s="6" t="s">
        <v>2</v>
      </c>
      <c r="E36" s="6">
        <v>2</v>
      </c>
      <c r="F36" s="8" t="s">
        <v>82</v>
      </c>
      <c r="G36" s="19"/>
      <c r="H36" s="19"/>
      <c r="I36" s="19"/>
      <c r="J36" s="9">
        <f t="shared" si="3"/>
        <v>0</v>
      </c>
      <c r="K36" s="9">
        <f t="shared" si="4"/>
        <v>0</v>
      </c>
      <c r="L36" s="9">
        <f t="shared" si="5"/>
        <v>0</v>
      </c>
    </row>
    <row r="37" spans="1:12" ht="18.75" x14ac:dyDescent="0.4">
      <c r="A37" s="49"/>
      <c r="B37" s="28" t="s">
        <v>70</v>
      </c>
      <c r="C37" s="21" t="s">
        <v>54</v>
      </c>
      <c r="D37" s="6" t="s">
        <v>2</v>
      </c>
      <c r="E37" s="6">
        <v>2</v>
      </c>
      <c r="F37" s="8" t="s">
        <v>82</v>
      </c>
      <c r="G37" s="19"/>
      <c r="H37" s="19"/>
      <c r="I37" s="19"/>
      <c r="J37" s="9">
        <f t="shared" si="3"/>
        <v>0</v>
      </c>
      <c r="K37" s="9">
        <f t="shared" si="4"/>
        <v>0</v>
      </c>
      <c r="L37" s="9">
        <f t="shared" si="5"/>
        <v>0</v>
      </c>
    </row>
    <row r="38" spans="1:12" ht="18.75" x14ac:dyDescent="0.4">
      <c r="A38" s="49"/>
      <c r="B38" s="28" t="s">
        <v>71</v>
      </c>
      <c r="C38" s="21" t="s">
        <v>54</v>
      </c>
      <c r="D38" s="6" t="s">
        <v>72</v>
      </c>
      <c r="E38" s="6">
        <v>2</v>
      </c>
      <c r="F38" s="8" t="s">
        <v>82</v>
      </c>
      <c r="G38" s="19"/>
      <c r="H38" s="19"/>
      <c r="I38" s="19"/>
      <c r="J38" s="9">
        <f t="shared" si="3"/>
        <v>0</v>
      </c>
      <c r="K38" s="9">
        <f t="shared" si="4"/>
        <v>0</v>
      </c>
      <c r="L38" s="9">
        <f t="shared" si="5"/>
        <v>0</v>
      </c>
    </row>
    <row r="39" spans="1:12" ht="18.75" x14ac:dyDescent="0.4">
      <c r="A39" s="49"/>
      <c r="B39" s="29" t="s">
        <v>73</v>
      </c>
      <c r="C39" s="21" t="s">
        <v>55</v>
      </c>
      <c r="D39" s="6" t="s">
        <v>2</v>
      </c>
      <c r="E39" s="6">
        <v>1</v>
      </c>
      <c r="F39" s="8" t="s">
        <v>83</v>
      </c>
      <c r="G39" s="19"/>
      <c r="H39" s="19"/>
      <c r="I39" s="19"/>
      <c r="J39" s="9">
        <f t="shared" si="3"/>
        <v>0</v>
      </c>
      <c r="K39" s="9">
        <f t="shared" si="4"/>
        <v>0</v>
      </c>
      <c r="L39" s="9">
        <f t="shared" si="5"/>
        <v>0</v>
      </c>
    </row>
    <row r="40" spans="1:12" ht="18.75" x14ac:dyDescent="0.4">
      <c r="A40" s="49"/>
      <c r="B40" s="28" t="s">
        <v>74</v>
      </c>
      <c r="C40" s="21" t="s">
        <v>55</v>
      </c>
      <c r="D40" s="6" t="s">
        <v>2</v>
      </c>
      <c r="E40" s="8" t="s">
        <v>81</v>
      </c>
      <c r="F40" s="8">
        <v>2</v>
      </c>
      <c r="G40" s="19"/>
      <c r="H40" s="19"/>
      <c r="I40" s="19"/>
      <c r="J40" s="9">
        <f t="shared" si="3"/>
        <v>0</v>
      </c>
      <c r="K40" s="9">
        <f t="shared" si="4"/>
        <v>0</v>
      </c>
      <c r="L40" s="9">
        <f t="shared" si="5"/>
        <v>0</v>
      </c>
    </row>
    <row r="41" spans="1:12" ht="18.75" x14ac:dyDescent="0.4">
      <c r="A41" s="49"/>
      <c r="B41" s="29" t="s">
        <v>75</v>
      </c>
      <c r="C41" s="21" t="s">
        <v>55</v>
      </c>
      <c r="D41" s="6" t="s">
        <v>2</v>
      </c>
      <c r="E41" s="8" t="s">
        <v>81</v>
      </c>
      <c r="F41" s="8" t="s">
        <v>83</v>
      </c>
      <c r="G41" s="19"/>
      <c r="H41" s="19"/>
      <c r="I41" s="19"/>
      <c r="J41" s="9">
        <f t="shared" si="3"/>
        <v>0</v>
      </c>
      <c r="K41" s="9">
        <f t="shared" si="4"/>
        <v>0</v>
      </c>
      <c r="L41" s="9">
        <f t="shared" si="5"/>
        <v>0</v>
      </c>
    </row>
    <row r="42" spans="1:12" ht="18.75" x14ac:dyDescent="0.4">
      <c r="A42" s="49"/>
      <c r="B42" s="28" t="s">
        <v>76</v>
      </c>
      <c r="C42" s="21" t="s">
        <v>55</v>
      </c>
      <c r="D42" s="6" t="s">
        <v>2</v>
      </c>
      <c r="E42" s="6">
        <v>2</v>
      </c>
      <c r="F42" s="8" t="s">
        <v>84</v>
      </c>
      <c r="G42" s="19"/>
      <c r="H42" s="19"/>
      <c r="I42" s="19"/>
      <c r="J42" s="9">
        <f t="shared" si="3"/>
        <v>0</v>
      </c>
      <c r="K42" s="9">
        <f t="shared" si="4"/>
        <v>0</v>
      </c>
      <c r="L42" s="9">
        <f t="shared" si="5"/>
        <v>0</v>
      </c>
    </row>
    <row r="43" spans="1:12" ht="18.75" x14ac:dyDescent="0.4">
      <c r="A43" s="49"/>
      <c r="B43" s="20" t="s">
        <v>77</v>
      </c>
      <c r="C43" s="21" t="s">
        <v>55</v>
      </c>
      <c r="D43" s="6" t="s">
        <v>78</v>
      </c>
      <c r="E43" s="8" t="s">
        <v>81</v>
      </c>
      <c r="F43" s="8" t="s">
        <v>85</v>
      </c>
      <c r="G43" s="19"/>
      <c r="H43" s="19"/>
      <c r="I43" s="19"/>
      <c r="J43" s="9">
        <f t="shared" si="3"/>
        <v>0</v>
      </c>
      <c r="K43" s="9">
        <f t="shared" si="4"/>
        <v>0</v>
      </c>
      <c r="L43" s="9">
        <f t="shared" si="5"/>
        <v>0</v>
      </c>
    </row>
    <row r="44" spans="1:12" ht="18.75" x14ac:dyDescent="0.4">
      <c r="A44" s="49"/>
      <c r="B44" s="20" t="s">
        <v>98</v>
      </c>
      <c r="C44" s="21" t="s">
        <v>55</v>
      </c>
      <c r="D44" s="6">
        <v>1</v>
      </c>
      <c r="E44" s="6">
        <v>1</v>
      </c>
      <c r="F44" s="8" t="s">
        <v>82</v>
      </c>
      <c r="G44" s="19"/>
      <c r="H44" s="19"/>
      <c r="I44" s="19"/>
      <c r="J44" s="9">
        <f t="shared" ref="J44" si="7">COUNTIF(G44,"〇")*D44</f>
        <v>0</v>
      </c>
      <c r="K44" s="9">
        <f t="shared" ref="K44" si="8">COUNTIF(H44,"〇")*D44</f>
        <v>0</v>
      </c>
      <c r="L44" s="9">
        <f t="shared" ref="L44" si="9">COUNTIF(I44,"〇")*D44</f>
        <v>0</v>
      </c>
    </row>
    <row r="45" spans="1:12" ht="18.75" x14ac:dyDescent="0.4">
      <c r="A45" s="49"/>
      <c r="B45" s="20" t="s">
        <v>79</v>
      </c>
      <c r="C45" s="21" t="s">
        <v>55</v>
      </c>
      <c r="D45" s="6" t="s">
        <v>2</v>
      </c>
      <c r="E45" s="6">
        <v>2</v>
      </c>
      <c r="F45" s="8" t="s">
        <v>81</v>
      </c>
      <c r="G45" s="19"/>
      <c r="H45" s="19"/>
      <c r="I45" s="19"/>
      <c r="J45" s="9">
        <f t="shared" si="3"/>
        <v>0</v>
      </c>
      <c r="K45" s="9">
        <f t="shared" si="4"/>
        <v>0</v>
      </c>
      <c r="L45" s="9">
        <f t="shared" si="5"/>
        <v>0</v>
      </c>
    </row>
    <row r="46" spans="1:12" ht="18.75" x14ac:dyDescent="0.4">
      <c r="A46" s="50"/>
      <c r="B46" s="20" t="s">
        <v>80</v>
      </c>
      <c r="C46" s="21" t="s">
        <v>55</v>
      </c>
      <c r="D46" s="6" t="s">
        <v>2</v>
      </c>
      <c r="E46" s="6">
        <v>2</v>
      </c>
      <c r="F46" s="8" t="s">
        <v>87</v>
      </c>
      <c r="G46" s="19"/>
      <c r="H46" s="19"/>
      <c r="I46" s="19"/>
      <c r="J46" s="9">
        <f t="shared" si="3"/>
        <v>0</v>
      </c>
      <c r="K46" s="9">
        <f t="shared" si="4"/>
        <v>0</v>
      </c>
      <c r="L46" s="9">
        <f t="shared" si="5"/>
        <v>0</v>
      </c>
    </row>
    <row r="47" spans="1:12" ht="18.75" x14ac:dyDescent="0.4">
      <c r="A47" s="32" t="s">
        <v>86</v>
      </c>
      <c r="B47" s="23"/>
      <c r="C47" s="24"/>
      <c r="D47" s="25"/>
      <c r="E47" s="19"/>
      <c r="F47" s="19"/>
      <c r="G47" s="22"/>
      <c r="H47" s="22"/>
      <c r="I47" s="22"/>
      <c r="J47" s="9">
        <f t="shared" si="3"/>
        <v>0</v>
      </c>
      <c r="K47" s="9">
        <f t="shared" si="4"/>
        <v>0</v>
      </c>
      <c r="L47" s="9">
        <f t="shared" si="5"/>
        <v>0</v>
      </c>
    </row>
    <row r="48" spans="1:12" ht="18.75" x14ac:dyDescent="0.4">
      <c r="A48" s="32"/>
      <c r="B48" s="23"/>
      <c r="C48" s="24"/>
      <c r="D48" s="25"/>
      <c r="E48" s="19"/>
      <c r="F48" s="19"/>
      <c r="G48" s="22"/>
      <c r="H48" s="22"/>
      <c r="I48" s="22"/>
      <c r="J48" s="9">
        <f t="shared" si="3"/>
        <v>0</v>
      </c>
      <c r="K48" s="9">
        <f t="shared" si="4"/>
        <v>0</v>
      </c>
      <c r="L48" s="9">
        <f t="shared" si="5"/>
        <v>0</v>
      </c>
    </row>
    <row r="49" spans="1:12" ht="18.75" x14ac:dyDescent="0.4">
      <c r="A49" s="32"/>
      <c r="B49" s="23"/>
      <c r="C49" s="24"/>
      <c r="D49" s="25"/>
      <c r="E49" s="19"/>
      <c r="F49" s="19"/>
      <c r="G49" s="22"/>
      <c r="H49" s="22"/>
      <c r="I49" s="22"/>
      <c r="J49" s="9">
        <f t="shared" si="3"/>
        <v>0</v>
      </c>
      <c r="K49" s="9">
        <f t="shared" si="4"/>
        <v>0</v>
      </c>
      <c r="L49" s="9">
        <f t="shared" si="5"/>
        <v>0</v>
      </c>
    </row>
    <row r="50" spans="1:12" ht="18.75" x14ac:dyDescent="0.4">
      <c r="A50" s="32"/>
      <c r="B50" s="23"/>
      <c r="C50" s="24"/>
      <c r="D50" s="25"/>
      <c r="E50" s="19"/>
      <c r="F50" s="19"/>
      <c r="G50" s="22"/>
      <c r="H50" s="22"/>
      <c r="I50" s="22"/>
      <c r="J50" s="9">
        <f t="shared" si="3"/>
        <v>0</v>
      </c>
      <c r="K50" s="9">
        <f t="shared" si="4"/>
        <v>0</v>
      </c>
      <c r="L50" s="9">
        <f t="shared" si="5"/>
        <v>0</v>
      </c>
    </row>
    <row r="51" spans="1:12" ht="18.75" x14ac:dyDescent="0.4">
      <c r="A51" s="32"/>
      <c r="B51" s="23"/>
      <c r="C51" s="24"/>
      <c r="D51" s="25"/>
      <c r="E51" s="19"/>
      <c r="F51" s="19"/>
      <c r="G51" s="22"/>
      <c r="H51" s="22"/>
      <c r="I51" s="22"/>
      <c r="J51" s="9">
        <f t="shared" si="3"/>
        <v>0</v>
      </c>
      <c r="K51" s="9">
        <f t="shared" si="4"/>
        <v>0</v>
      </c>
      <c r="L51" s="9">
        <f t="shared" si="5"/>
        <v>0</v>
      </c>
    </row>
    <row r="52" spans="1:12" ht="18.75" x14ac:dyDescent="0.4">
      <c r="A52" s="32"/>
      <c r="B52" s="23"/>
      <c r="C52" s="24"/>
      <c r="D52" s="25"/>
      <c r="E52" s="19"/>
      <c r="F52" s="19"/>
      <c r="G52" s="22"/>
      <c r="H52" s="22"/>
      <c r="I52" s="22"/>
      <c r="J52" s="9">
        <f t="shared" si="3"/>
        <v>0</v>
      </c>
      <c r="K52" s="9">
        <f t="shared" si="4"/>
        <v>0</v>
      </c>
      <c r="L52" s="9">
        <f t="shared" si="5"/>
        <v>0</v>
      </c>
    </row>
    <row r="53" spans="1:12" ht="18.75" x14ac:dyDescent="0.4">
      <c r="A53" s="32"/>
      <c r="B53" s="23"/>
      <c r="C53" s="24"/>
      <c r="D53" s="25"/>
      <c r="E53" s="19"/>
      <c r="F53" s="19"/>
      <c r="G53" s="22"/>
      <c r="H53" s="22"/>
      <c r="I53" s="22"/>
      <c r="J53" s="9">
        <f t="shared" si="3"/>
        <v>0</v>
      </c>
      <c r="K53" s="9">
        <f t="shared" si="4"/>
        <v>0</v>
      </c>
      <c r="L53" s="9">
        <f t="shared" si="5"/>
        <v>0</v>
      </c>
    </row>
    <row r="54" spans="1:12" ht="18.75" x14ac:dyDescent="0.4">
      <c r="A54" s="32"/>
      <c r="B54" s="23"/>
      <c r="C54" s="24"/>
      <c r="D54" s="25"/>
      <c r="E54" s="19"/>
      <c r="F54" s="19"/>
      <c r="G54" s="19"/>
      <c r="H54" s="19"/>
      <c r="I54" s="19"/>
      <c r="J54" s="9">
        <f t="shared" si="3"/>
        <v>0</v>
      </c>
      <c r="K54" s="9">
        <f t="shared" si="4"/>
        <v>0</v>
      </c>
      <c r="L54" s="9">
        <f t="shared" si="5"/>
        <v>0</v>
      </c>
    </row>
    <row r="56" spans="1:12" ht="18.75" x14ac:dyDescent="0.4">
      <c r="B56" s="2" t="s">
        <v>88</v>
      </c>
    </row>
    <row r="57" spans="1:12" ht="18.75" x14ac:dyDescent="0.4">
      <c r="B57" s="2" t="s">
        <v>89</v>
      </c>
    </row>
    <row r="58" spans="1:12" ht="18.75" x14ac:dyDescent="0.4">
      <c r="B58" s="2" t="s">
        <v>90</v>
      </c>
    </row>
    <row r="59" spans="1:12" ht="18.75" x14ac:dyDescent="0.4">
      <c r="B59" s="2" t="s">
        <v>91</v>
      </c>
    </row>
  </sheetData>
  <mergeCells count="27">
    <mergeCell ref="M7:O8"/>
    <mergeCell ref="P11:Q11"/>
    <mergeCell ref="O11:O12"/>
    <mergeCell ref="B11:B12"/>
    <mergeCell ref="A29:A46"/>
    <mergeCell ref="P22:Q22"/>
    <mergeCell ref="M21:N22"/>
    <mergeCell ref="O21:O22"/>
    <mergeCell ref="A11:A12"/>
    <mergeCell ref="A13:A23"/>
    <mergeCell ref="A24:A28"/>
    <mergeCell ref="A47:A54"/>
    <mergeCell ref="R21:R22"/>
    <mergeCell ref="B1:I2"/>
    <mergeCell ref="D4:I4"/>
    <mergeCell ref="R11:R12"/>
    <mergeCell ref="M11:M12"/>
    <mergeCell ref="N11:N12"/>
    <mergeCell ref="M13:M15"/>
    <mergeCell ref="M16:M17"/>
    <mergeCell ref="M18:M20"/>
    <mergeCell ref="E11:E12"/>
    <mergeCell ref="F11:F12"/>
    <mergeCell ref="G11:H11"/>
    <mergeCell ref="I11:I12"/>
    <mergeCell ref="C11:C12"/>
    <mergeCell ref="D11:D12"/>
  </mergeCells>
  <phoneticPr fontId="2"/>
  <dataValidations count="2">
    <dataValidation type="list" allowBlank="1" showInputMessage="1" showErrorMessage="1" sqref="G13:H54" xr:uid="{00000000-0002-0000-0100-000000000000}">
      <formula1>$M$5</formula1>
    </dataValidation>
    <dataValidation type="list" allowBlank="1" showInputMessage="1" showErrorMessage="1" sqref="I13:I54" xr:uid="{00000000-0002-0000-0100-000001000000}">
      <formula1>$M$5:$M$6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氏名等入力</vt:lpstr>
      <vt:lpstr>履修計画表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TAKATSUKI Toru</cp:lastModifiedBy>
  <dcterms:created xsi:type="dcterms:W3CDTF">2021-10-31T01:12:10Z</dcterms:created>
  <dcterms:modified xsi:type="dcterms:W3CDTF">2025-04-03T03:48:34Z</dcterms:modified>
</cp:coreProperties>
</file>